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6" l="1"/>
  <c r="E28" i="6" l="1"/>
  <c r="E25" i="6"/>
  <c r="E19" i="6"/>
  <c r="D19" i="6"/>
  <c r="C13" i="6"/>
  <c r="E31" i="9" l="1"/>
  <c r="C13" i="9"/>
  <c r="E12" i="8" l="1"/>
  <c r="E13" i="8"/>
  <c r="D13" i="8"/>
  <c r="D13" i="7"/>
  <c r="E15" i="8"/>
  <c r="D15" i="8"/>
  <c r="E13" i="7" l="1"/>
  <c r="E12" i="7" s="1"/>
  <c r="D31" i="3" l="1"/>
  <c r="D30" i="3"/>
  <c r="D29" i="3"/>
  <c r="D28" i="3"/>
  <c r="D23" i="3"/>
  <c r="D25" i="3" s="1"/>
  <c r="D22" i="3"/>
  <c r="D19" i="3"/>
  <c r="D13" i="3"/>
  <c r="D12" i="3" s="1"/>
  <c r="D15" i="3" l="1"/>
  <c r="D33" i="3" s="1"/>
  <c r="D28" i="6"/>
  <c r="D22" i="6"/>
  <c r="D25" i="6"/>
  <c r="E12" i="3"/>
  <c r="E22" i="3"/>
  <c r="E19" i="3"/>
  <c r="E25" i="3"/>
  <c r="C22" i="3"/>
  <c r="C23" i="3"/>
  <c r="C15" i="3" s="1"/>
  <c r="C28" i="3"/>
  <c r="C19" i="3"/>
  <c r="D12" i="8"/>
  <c r="C25" i="6"/>
  <c r="C22" i="6"/>
  <c r="C19" i="6"/>
  <c r="C27" i="6"/>
  <c r="C28" i="6" s="1"/>
  <c r="D30" i="9"/>
  <c r="D29" i="9"/>
  <c r="D13" i="9"/>
  <c r="D12" i="9" s="1"/>
  <c r="D30" i="8"/>
  <c r="D30" i="7"/>
  <c r="D12" i="7"/>
  <c r="C29" i="9"/>
  <c r="C15" i="9"/>
  <c r="C12" i="9"/>
  <c r="C15" i="8"/>
  <c r="C13" i="8"/>
  <c r="C12" i="7"/>
  <c r="C25" i="3" l="1"/>
  <c r="D12" i="6"/>
  <c r="C31" i="3"/>
  <c r="C30" i="3"/>
  <c r="C29" i="3"/>
  <c r="C13" i="3" l="1"/>
  <c r="C12" i="3" l="1"/>
  <c r="C33" i="3"/>
</calcChain>
</file>

<file path=xl/sharedStrings.xml><?xml version="1.0" encoding="utf-8"?>
<sst xmlns="http://schemas.openxmlformats.org/spreadsheetml/2006/main" count="425" uniqueCount="55">
  <si>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</si>
  <si>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</si>
  <si>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</si>
  <si>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</si>
  <si>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</si>
  <si>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</si>
  <si>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</si>
  <si>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</si>
  <si>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</si>
  <si>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</si>
  <si>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</si>
  <si>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</si>
  <si>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</si>
  <si>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</si>
  <si>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</si>
  <si>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</si>
  <si>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</si>
  <si>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</si>
  <si>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</si>
  <si>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</si>
  <si>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</si>
  <si>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</si>
  <si>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</si>
  <si>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</si>
  <si>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</si>
  <si>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</si>
  <si>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</si>
  <si>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</si>
  <si>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</si>
  <si>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</si>
  <si>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</si>
  <si>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</si>
  <si>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</si>
  <si>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</si>
  <si>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</si>
  <si>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</si>
  <si>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</si>
  <si>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</si>
  <si>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</si>
  <si>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</si>
  <si>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</si>
  <si>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</si>
  <si>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</si>
  <si>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</si>
  <si>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</si>
  <si>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</si>
  <si>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 01" октября 2019 г.</t>
  </si>
  <si>
    <t>по состоянию на "01"января 2019 г.</t>
  </si>
  <si>
    <t>Периодичность: За 2018 год.</t>
  </si>
  <si>
    <t>2018 год</t>
  </si>
  <si>
    <t>Периодичность: ежеквартально  (1 квартал)</t>
  </si>
  <si>
    <t>по состоянию на " 01" июля 2019 г.</t>
  </si>
  <si>
    <t>по состоянию на "01" января 2020 г.</t>
  </si>
  <si>
    <t>по состоянию на "01" марта 2020 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</si>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</sst>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7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47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48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49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D34" sqref="D34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53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50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54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397</v>
      </c>
      <c r="D11" s="9">
        <v>397</v>
      </c>
      <c r="E11" s="9">
        <v>394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139.25692695214107</v>
      </c>
      <c r="E12" s="9">
        <v>133</v>
      </c>
    </row>
    <row r="13" spans="1:5" ht="25.5" x14ac:dyDescent="0.3">
      <c r="A13" s="7" t="s">
        <v>12</v>
      </c>
      <c r="B13" s="8" t="s">
        <v>3</v>
      </c>
      <c r="C13" s="9">
        <f>209631</f>
        <v>209631</v>
      </c>
      <c r="D13" s="9">
        <v>55285</v>
      </c>
      <c r="E13" s="9">
        <v>55284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118366</v>
      </c>
      <c r="D15" s="9">
        <v>28372</v>
      </c>
      <c r="E15" s="9">
        <v>28372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13484</v>
      </c>
      <c r="D17" s="9">
        <v>3371</v>
      </c>
      <c r="E17" s="9">
        <v>3261</v>
      </c>
    </row>
    <row r="18" spans="1:7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  <c r="G18" s="20"/>
    </row>
    <row r="19" spans="1:7" ht="20.25" x14ac:dyDescent="0.3">
      <c r="A19" s="12" t="s">
        <v>36</v>
      </c>
      <c r="B19" s="8" t="s">
        <v>37</v>
      </c>
      <c r="C19" s="21">
        <f>C17/C18*1000/12</f>
        <v>140458.33333333334</v>
      </c>
      <c r="D19" s="21">
        <f>D17/D18*1000/3</f>
        <v>140458.33333333334</v>
      </c>
      <c r="E19" s="21">
        <f>E17/E18*1000/3</f>
        <v>135875</v>
      </c>
    </row>
    <row r="20" spans="1:7" ht="25.5" x14ac:dyDescent="0.3">
      <c r="A20" s="9" t="s">
        <v>43</v>
      </c>
      <c r="B20" s="8" t="s">
        <v>3</v>
      </c>
      <c r="C20" s="9">
        <v>60214</v>
      </c>
      <c r="D20" s="9">
        <v>15051</v>
      </c>
      <c r="E20" s="9">
        <v>14797</v>
      </c>
    </row>
    <row r="21" spans="1:7" ht="20.25" x14ac:dyDescent="0.3">
      <c r="A21" s="12" t="s">
        <v>5</v>
      </c>
      <c r="B21" s="13" t="s">
        <v>4</v>
      </c>
      <c r="C21" s="9">
        <v>39.200000000000003</v>
      </c>
      <c r="D21" s="9">
        <v>39.200000000000003</v>
      </c>
      <c r="E21" s="9">
        <v>39.200000000000003</v>
      </c>
    </row>
    <row r="22" spans="1:7" ht="20.25" x14ac:dyDescent="0.3">
      <c r="A22" s="12" t="s">
        <v>36</v>
      </c>
      <c r="B22" s="8" t="s">
        <v>37</v>
      </c>
      <c r="C22" s="21">
        <f>C20/C21/12*1000</f>
        <v>128005.95238095238</v>
      </c>
      <c r="D22" s="21">
        <f>D20/D21/3*1000</f>
        <v>127984.69387755101</v>
      </c>
      <c r="E22" s="21">
        <f>E20/E21/3*1000</f>
        <v>125824.82993197277</v>
      </c>
    </row>
    <row r="23" spans="1:7" ht="25.5" x14ac:dyDescent="0.3">
      <c r="A23" s="16" t="s">
        <v>32</v>
      </c>
      <c r="B23" s="8" t="s">
        <v>3</v>
      </c>
      <c r="C23" s="9">
        <v>3044</v>
      </c>
      <c r="D23" s="9">
        <v>760.9</v>
      </c>
      <c r="E23" s="9">
        <v>760.9</v>
      </c>
    </row>
    <row r="24" spans="1:7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7" ht="20.25" x14ac:dyDescent="0.3">
      <c r="A25" s="12" t="s">
        <v>36</v>
      </c>
      <c r="B25" s="8" t="s">
        <v>37</v>
      </c>
      <c r="C25" s="21">
        <f>C23/C24/12*1000</f>
        <v>126833.33333333333</v>
      </c>
      <c r="D25" s="21">
        <f>D23/D24/3*1000</f>
        <v>126816.66666666666</v>
      </c>
      <c r="E25" s="21">
        <f>E23/E24/3*1000</f>
        <v>126816.66666666666</v>
      </c>
    </row>
    <row r="26" spans="1:7" ht="25.5" x14ac:dyDescent="0.3">
      <c r="A26" s="9" t="s">
        <v>28</v>
      </c>
      <c r="B26" s="8" t="s">
        <v>3</v>
      </c>
      <c r="C26" s="19">
        <v>41624</v>
      </c>
      <c r="D26" s="9">
        <v>10407</v>
      </c>
      <c r="E26" s="9">
        <v>10407</v>
      </c>
    </row>
    <row r="27" spans="1:7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>
        <v>49.7</v>
      </c>
    </row>
    <row r="28" spans="1:7" ht="20.25" x14ac:dyDescent="0.3">
      <c r="A28" s="12" t="s">
        <v>36</v>
      </c>
      <c r="B28" s="8" t="s">
        <v>37</v>
      </c>
      <c r="C28" s="21">
        <f>C26/C27/12*1000</f>
        <v>69792.085848423871</v>
      </c>
      <c r="D28" s="21">
        <f>D26/D27*1000/3</f>
        <v>69798.792756539231</v>
      </c>
      <c r="E28" s="21">
        <f>E26/E27*1000/3</f>
        <v>69798.792756539231</v>
      </c>
    </row>
    <row r="29" spans="1:7" ht="25.5" x14ac:dyDescent="0.3">
      <c r="A29" s="7" t="s">
        <v>6</v>
      </c>
      <c r="B29" s="8" t="s">
        <v>3</v>
      </c>
      <c r="C29" s="9">
        <v>11192</v>
      </c>
      <c r="D29" s="9">
        <v>2924</v>
      </c>
      <c r="E29" s="9">
        <v>2924</v>
      </c>
    </row>
    <row r="30" spans="1:7" ht="52.5" x14ac:dyDescent="0.3">
      <c r="A30" s="14" t="s">
        <v>7</v>
      </c>
      <c r="B30" s="8" t="s">
        <v>3</v>
      </c>
      <c r="C30" s="9">
        <v>11750</v>
      </c>
      <c r="D30" s="9">
        <v>6502</v>
      </c>
      <c r="E30" s="9">
        <v>9779</v>
      </c>
    </row>
    <row r="31" spans="1:7" ht="40.5" x14ac:dyDescent="0.3">
      <c r="A31" s="14" t="s">
        <v>8</v>
      </c>
      <c r="B31" s="8" t="s">
        <v>3</v>
      </c>
      <c r="C31" s="9"/>
      <c r="D31" s="9"/>
      <c r="E31" s="9"/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61304</v>
      </c>
      <c r="D33" s="9">
        <v>18719</v>
      </c>
      <c r="E33" s="9">
        <v>18719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5" workbookViewId="0">
      <selection activeCell="D14" sqref="D14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51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19">
        <f>C13/C11</f>
        <v>507.94559585492226</v>
      </c>
      <c r="D12" s="19">
        <f>D13/D11</f>
        <v>130.43445595854922</v>
      </c>
      <c r="E12" s="19">
        <f>E13/E11</f>
        <v>138.19869109947643</v>
      </c>
    </row>
    <row r="13" spans="1:5" ht="25.5" x14ac:dyDescent="0.3">
      <c r="A13" s="7" t="s">
        <v>12</v>
      </c>
      <c r="B13" s="8" t="s">
        <v>3</v>
      </c>
      <c r="C13" s="9">
        <v>196067</v>
      </c>
      <c r="D13" s="9">
        <f>D15+D29+D30+D32+D33</f>
        <v>50347.7</v>
      </c>
      <c r="E13" s="9">
        <f>E15+E29+E30+E32+E33</f>
        <v>52791.899999999994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100128</v>
      </c>
      <c r="D15" s="9">
        <v>24800.3</v>
      </c>
      <c r="E15" s="9">
        <v>25962.799999999999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11347</v>
      </c>
      <c r="D17" s="9">
        <v>2880.3</v>
      </c>
      <c r="E17" s="9">
        <v>3020.8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125868</v>
      </c>
    </row>
    <row r="20" spans="1:5" ht="25.5" x14ac:dyDescent="0.3">
      <c r="A20" s="9" t="s">
        <v>43</v>
      </c>
      <c r="B20" s="8" t="s">
        <v>3</v>
      </c>
      <c r="C20" s="9">
        <v>48895</v>
      </c>
      <c r="D20" s="9">
        <v>11854</v>
      </c>
      <c r="E20" s="9">
        <v>12842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5" ht="20.25" x14ac:dyDescent="0.3">
      <c r="A22" s="12" t="s">
        <v>36</v>
      </c>
      <c r="B22" s="8" t="s">
        <v>37</v>
      </c>
      <c r="C22" s="9">
        <v>97711</v>
      </c>
      <c r="D22" s="9">
        <v>94762</v>
      </c>
      <c r="E22" s="9">
        <v>102658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542</v>
      </c>
      <c r="E23" s="9">
        <v>576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90345</v>
      </c>
      <c r="E25" s="9">
        <v>96750</v>
      </c>
    </row>
    <row r="26" spans="1:5" ht="25.5" x14ac:dyDescent="0.3">
      <c r="A26" s="9" t="s">
        <v>28</v>
      </c>
      <c r="B26" s="8" t="s">
        <v>3</v>
      </c>
      <c r="C26" s="9">
        <v>37586</v>
      </c>
      <c r="D26" s="9">
        <v>9524</v>
      </c>
      <c r="E26" s="9">
        <v>9524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63021</v>
      </c>
      <c r="D28" s="9">
        <v>63876</v>
      </c>
      <c r="E28" s="9">
        <v>63876</v>
      </c>
    </row>
    <row r="29" spans="1:5" ht="25.5" x14ac:dyDescent="0.3">
      <c r="A29" s="7" t="s">
        <v>6</v>
      </c>
      <c r="B29" s="8" t="s">
        <v>3</v>
      </c>
      <c r="C29" s="9">
        <v>10318</v>
      </c>
      <c r="D29" s="9">
        <v>2427</v>
      </c>
      <c r="E29" s="9">
        <v>2421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>
        <v>2880</v>
      </c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2990.4</v>
      </c>
      <c r="E32" s="9">
        <v>2990.4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>
        <v>18537.7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0" workbookViewId="0">
      <selection activeCell="E35" sqref="E35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400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159.10621761658032</v>
      </c>
      <c r="E12" s="19">
        <f>E13/E11</f>
        <v>159.68875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58288+3127</f>
        <v>61415</v>
      </c>
      <c r="E13" s="9">
        <f>E15+E29+E30+E31+E32+E33</f>
        <v>63875.5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D17+D20+D23+D26</f>
        <v>31396.7</v>
      </c>
      <c r="E15" s="9">
        <f>E17+E20+E23+E26</f>
        <v>34247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11655</v>
      </c>
      <c r="D17" s="9">
        <v>3696</v>
      </c>
      <c r="E17" s="9">
        <v>4010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154017</v>
      </c>
      <c r="E19" s="9">
        <v>167113</v>
      </c>
    </row>
    <row r="20" spans="1:5" ht="25.5" x14ac:dyDescent="0.3">
      <c r="A20" s="9" t="s">
        <v>43</v>
      </c>
      <c r="B20" s="8" t="s">
        <v>3</v>
      </c>
      <c r="C20" s="9">
        <v>48317</v>
      </c>
      <c r="D20" s="9">
        <v>16890</v>
      </c>
      <c r="E20" s="9">
        <v>17935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39.200000000000003</v>
      </c>
    </row>
    <row r="22" spans="1:5" ht="20.25" x14ac:dyDescent="0.3">
      <c r="A22" s="12" t="s">
        <v>36</v>
      </c>
      <c r="B22" s="8" t="s">
        <v>37</v>
      </c>
      <c r="C22" s="9">
        <v>90835</v>
      </c>
      <c r="D22" s="9">
        <v>135015</v>
      </c>
      <c r="E22" s="9">
        <v>143367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772.7</v>
      </c>
      <c r="E23" s="9">
        <v>675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128798</v>
      </c>
      <c r="E25" s="9">
        <v>112546</v>
      </c>
    </row>
    <row r="26" spans="1:5" ht="25.5" x14ac:dyDescent="0.3">
      <c r="A26" s="9" t="s">
        <v>28</v>
      </c>
      <c r="B26" s="8" t="s">
        <v>3</v>
      </c>
      <c r="C26" s="9">
        <v>36572</v>
      </c>
      <c r="D26" s="9">
        <v>10038</v>
      </c>
      <c r="E26" s="9">
        <v>11627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56993</v>
      </c>
      <c r="D28" s="9">
        <v>67329</v>
      </c>
      <c r="E28" s="9">
        <v>77985</v>
      </c>
    </row>
    <row r="29" spans="1:5" ht="25.5" x14ac:dyDescent="0.3">
      <c r="A29" s="7" t="s">
        <v>6</v>
      </c>
      <c r="B29" s="8" t="s">
        <v>3</v>
      </c>
      <c r="C29" s="9">
        <v>10320</v>
      </c>
      <c r="D29" s="9">
        <v>3535</v>
      </c>
      <c r="E29" s="9">
        <v>3852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>
        <v>406.5</v>
      </c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2500</v>
      </c>
      <c r="E31" s="9">
        <v>1812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2640</v>
      </c>
      <c r="E32" s="9">
        <v>2640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20918</v>
      </c>
      <c r="E33" s="9">
        <v>20918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:E2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52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397</v>
      </c>
    </row>
    <row r="12" spans="1:5" ht="25.5" x14ac:dyDescent="0.3">
      <c r="A12" s="12" t="s">
        <v>30</v>
      </c>
      <c r="B12" s="8" t="s">
        <v>3</v>
      </c>
      <c r="C12" s="19">
        <f>C13/C11</f>
        <v>529</v>
      </c>
      <c r="D12" s="19">
        <f>D13/D11</f>
        <v>112.65803108808291</v>
      </c>
      <c r="E12" s="9">
        <v>122.47</v>
      </c>
    </row>
    <row r="13" spans="1:5" ht="25.5" x14ac:dyDescent="0.3">
      <c r="A13" s="7" t="s">
        <v>12</v>
      </c>
      <c r="B13" s="8" t="s">
        <v>3</v>
      </c>
      <c r="C13" s="9">
        <f>179632+15873+8689</f>
        <v>204194</v>
      </c>
      <c r="D13" s="9">
        <f>41228+2258</f>
        <v>43486</v>
      </c>
      <c r="E13" s="9">
        <v>48621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v>25635.4</v>
      </c>
      <c r="E15" s="9">
        <v>25537.1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>
        <v>2836</v>
      </c>
      <c r="E17" s="7">
        <v>2832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118041</v>
      </c>
    </row>
    <row r="20" spans="1:5" ht="25.5" x14ac:dyDescent="0.3">
      <c r="A20" s="9" t="s">
        <v>43</v>
      </c>
      <c r="B20" s="8" t="s">
        <v>3</v>
      </c>
      <c r="C20" s="9">
        <v>45454</v>
      </c>
      <c r="D20" s="9">
        <v>12143</v>
      </c>
      <c r="E20" s="9">
        <v>12143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39.200000000000003</v>
      </c>
      <c r="E21" s="9">
        <v>39.200000000000003</v>
      </c>
    </row>
    <row r="22" spans="1:5" ht="20.25" x14ac:dyDescent="0.3">
      <c r="A22" s="12" t="s">
        <v>36</v>
      </c>
      <c r="B22" s="8" t="s">
        <v>37</v>
      </c>
      <c r="C22" s="9">
        <v>90835</v>
      </c>
      <c r="D22" s="9">
        <v>103262</v>
      </c>
      <c r="E22" s="9">
        <v>103262</v>
      </c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>
        <v>617.70000000000005</v>
      </c>
      <c r="E23" s="9">
        <v>523.4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102961</v>
      </c>
      <c r="E25" s="9">
        <v>87240</v>
      </c>
    </row>
    <row r="26" spans="1:5" ht="25.5" x14ac:dyDescent="0.3">
      <c r="A26" s="9" t="s">
        <v>28</v>
      </c>
      <c r="B26" s="8" t="s">
        <v>3</v>
      </c>
      <c r="C26" s="9">
        <v>33990.5</v>
      </c>
      <c r="D26" s="9">
        <v>10038.700000000001</v>
      </c>
      <c r="E26" s="9">
        <v>10038.700000000001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56993</v>
      </c>
      <c r="D28" s="9">
        <v>67329</v>
      </c>
      <c r="E28" s="9">
        <v>67329</v>
      </c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>
        <v>3653.6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>
        <v>3314.3</v>
      </c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f>200+328</f>
        <v>528</v>
      </c>
    </row>
    <row r="32" spans="1:5" ht="36.75" x14ac:dyDescent="0.3">
      <c r="A32" s="14" t="s">
        <v>9</v>
      </c>
      <c r="B32" s="8" t="s">
        <v>3</v>
      </c>
      <c r="C32" s="9"/>
      <c r="D32" s="9"/>
      <c r="E32" s="9">
        <v>3058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>
        <v>14625.95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2020-05-28T06:02:31Z</dcterms:modified>
</cp:coreProperties>
</file>